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268"/>
  </bookViews>
  <sheets>
    <sheet name="فرم درخواست پاداش مقاله" sheetId="1" r:id="rId1"/>
  </sheets>
  <calcPr calcId="162913"/>
</workbook>
</file>

<file path=xl/calcChain.xml><?xml version="1.0" encoding="utf-8"?>
<calcChain xmlns="http://schemas.openxmlformats.org/spreadsheetml/2006/main">
  <c r="X18" i="1" l="1"/>
  <c r="X17" i="1"/>
  <c r="X16" i="1"/>
  <c r="X14" i="1"/>
  <c r="X15" i="1"/>
  <c r="W14" i="1"/>
  <c r="O14" i="1"/>
  <c r="S14" i="1"/>
  <c r="W18" i="1" l="1"/>
  <c r="S18" i="1"/>
  <c r="O18" i="1"/>
  <c r="V18" i="1" l="1"/>
  <c r="W17" i="1"/>
  <c r="S17" i="1"/>
  <c r="O17" i="1"/>
  <c r="W16" i="1"/>
  <c r="S16" i="1"/>
  <c r="O16" i="1"/>
  <c r="V16" i="1" s="1"/>
  <c r="W15" i="1"/>
  <c r="S15" i="1"/>
  <c r="O15" i="1"/>
  <c r="W11" i="1"/>
  <c r="Q14" i="1" s="1"/>
  <c r="V14" i="1" l="1"/>
  <c r="Q18" i="1"/>
  <c r="Q17" i="1"/>
  <c r="V17" i="1" s="1"/>
  <c r="Q15" i="1"/>
  <c r="V15" i="1" s="1"/>
  <c r="Q16" i="1"/>
  <c r="V19" i="1" l="1"/>
</calcChain>
</file>

<file path=xl/sharedStrings.xml><?xml version="1.0" encoding="utf-8"?>
<sst xmlns="http://schemas.openxmlformats.org/spreadsheetml/2006/main" count="67" uniqueCount="66">
  <si>
    <t>ISI WOS</t>
  </si>
  <si>
    <t>PubMed</t>
  </si>
  <si>
    <t>Scopus</t>
  </si>
  <si>
    <t>سایر نمایه‌های انگلیسی</t>
  </si>
  <si>
    <t>Original</t>
  </si>
  <si>
    <t>Review</t>
  </si>
  <si>
    <t>Case Report</t>
  </si>
  <si>
    <t>Letter to Editor</t>
  </si>
  <si>
    <t>Short Communication</t>
  </si>
  <si>
    <t>Note</t>
  </si>
  <si>
    <t>Brief Report</t>
  </si>
  <si>
    <t>Editorial</t>
  </si>
  <si>
    <t>Meta Analysis</t>
  </si>
  <si>
    <t>Systematic Review</t>
  </si>
  <si>
    <t>سایر</t>
  </si>
  <si>
    <t>معاونت تحقیقات و فناوری دانشگاه علوم پزشکی لرستان</t>
  </si>
  <si>
    <t>معتبر</t>
  </si>
  <si>
    <t>اطلاعات متقاضی:</t>
  </si>
  <si>
    <t>نام و نام خانوادگی:</t>
  </si>
  <si>
    <t xml:space="preserve">شماره حساب بانک ملی: </t>
  </si>
  <si>
    <t>شماره تلفن همراه:</t>
  </si>
  <si>
    <t>Brief Commiunication</t>
  </si>
  <si>
    <t>مراکز تحقیقاتی دع‌پ‌ل</t>
  </si>
  <si>
    <t>کمیته تحقیقات دانشجویی دع‌پ‌ل</t>
  </si>
  <si>
    <t>هیات علمی دع‌پ‌ل</t>
  </si>
  <si>
    <t>کارمند دع‌پ‌ل</t>
  </si>
  <si>
    <t>دانشجوی دع‌پ‌ل</t>
  </si>
  <si>
    <t>اداره علم سنجی، واحد پاداش مقالات</t>
  </si>
  <si>
    <t>نامعتبر</t>
  </si>
  <si>
    <t>جعلی</t>
  </si>
  <si>
    <t>مشکوک</t>
  </si>
  <si>
    <t>Q1</t>
  </si>
  <si>
    <t>Q2</t>
  </si>
  <si>
    <t>Q3</t>
  </si>
  <si>
    <t>Q4</t>
  </si>
  <si>
    <t>پول isi , pubmed</t>
  </si>
  <si>
    <t>پول scopus</t>
  </si>
  <si>
    <t>پول سایر en</t>
  </si>
  <si>
    <t>پول فارسی غیر یافته</t>
  </si>
  <si>
    <t>پول فارسی یافته</t>
  </si>
  <si>
    <t>پول مراکز تحقیقاتی</t>
  </si>
  <si>
    <t>پول ایمپکت 1-5</t>
  </si>
  <si>
    <t>پول ایمپکت 5-10</t>
  </si>
  <si>
    <t>دانشکده‌های دع‌پ‌ل</t>
  </si>
  <si>
    <t>علمی پژوهشی فارسی</t>
  </si>
  <si>
    <t>توماج سابوته</t>
  </si>
  <si>
    <t>عنوان مقاله</t>
  </si>
  <si>
    <t>نمایه</t>
  </si>
  <si>
    <t>IF</t>
  </si>
  <si>
    <t>نوع مقاله</t>
  </si>
  <si>
    <t>عنوان مجله</t>
  </si>
  <si>
    <t>اطلاعات مقالات:</t>
  </si>
  <si>
    <t>تاریخ چاپ</t>
  </si>
  <si>
    <t>جایگاه در مقاله</t>
  </si>
  <si>
    <t>اول یا مسئول</t>
  </si>
  <si>
    <t>سایر نویسندگان</t>
  </si>
  <si>
    <t>افیلیشن مراکز تحقیقاتی</t>
  </si>
  <si>
    <t>دارد</t>
  </si>
  <si>
    <t>ندارد</t>
  </si>
  <si>
    <t>وضعیت فرد:</t>
  </si>
  <si>
    <t>ردیف</t>
  </si>
  <si>
    <t>مبلغ پاداش (ریال)</t>
  </si>
  <si>
    <t>کارشناس پاداش مقالات</t>
  </si>
  <si>
    <t>جمع کل مبالغ (ریال)</t>
  </si>
  <si>
    <t>دکتر یزدانبخش غلامی</t>
  </si>
  <si>
    <t xml:space="preserve">معاون مدیر توسعه پژوهش، ارزیابی تحقیقات و هماهنگی مراکز تحقیقاتی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</si>
</sst>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B Nazanin"/>
      <charset val="178"/>
    </font>
    <font>
      <sz val="12"/>
      <color theme="1"/>
      <name val="B Nazanin"/>
      <charset val="178"/>
    </font>
    <font>
      <sz val="12"/>
      <color theme="1"/>
      <name val="Times New Roman"/>
      <family val="1"/>
    </font>
    <font>
      <sz val="12"/>
      <color theme="1"/>
      <name val="Cambria"/>
      <family val="1"/>
      <scheme val="major"/>
    </font>
    <font>
      <sz val="12"/>
      <color theme="1"/>
      <name val="B Titr"/>
      <charset val="178"/>
    </font>
    <font>
      <b/>
      <sz val="14"/>
      <color theme="1"/>
      <name val="B Titr"/>
      <charset val="178"/>
    </font>
    <font>
      <b/>
      <sz val="16"/>
      <color theme="1"/>
      <name val="B Titr"/>
      <charset val="178"/>
    </font>
    <font>
      <b/>
      <sz val="12"/>
      <color theme="1"/>
      <name val="B Nazanin"/>
      <charset val="178"/>
    </font>
    <font>
      <b/>
      <sz val="11"/>
      <color theme="1"/>
      <name val="B Nazanin"/>
      <charset val="17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3" fontId="2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3" borderId="0" xfId="0" applyFill="1" applyProtection="1">
      <protection hidden="1"/>
    </xf>
    <xf numFmtId="3" fontId="1" fillId="4" borderId="0" xfId="0" applyNumberFormat="1" applyFont="1" applyFill="1" applyAlignment="1" applyProtection="1">
      <alignment horizontal="center" vertical="center" readingOrder="2"/>
      <protection hidden="1"/>
    </xf>
    <xf numFmtId="0" fontId="4" fillId="4" borderId="1" xfId="0" applyFont="1" applyFill="1" applyBorder="1" applyAlignment="1" applyProtection="1">
      <alignment horizontal="center" vertical="center" readingOrder="2"/>
      <protection hidden="1"/>
    </xf>
    <xf numFmtId="0" fontId="4" fillId="3" borderId="1" xfId="0" applyFont="1" applyFill="1" applyBorder="1" applyAlignment="1" applyProtection="1">
      <alignment horizontal="center" vertical="center" readingOrder="2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64" fontId="4" fillId="0" borderId="1" xfId="0" applyNumberFormat="1" applyFont="1" applyBorder="1" applyAlignment="1" applyProtection="1">
      <alignment horizontal="center" vertical="center" readingOrder="1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4" borderId="2" xfId="0" applyFont="1" applyFill="1" applyBorder="1" applyAlignment="1" applyProtection="1">
      <alignment horizontal="center" vertical="center" shrinkToFit="1"/>
      <protection hidden="1"/>
    </xf>
    <xf numFmtId="0" fontId="3" fillId="0" borderId="1" xfId="0" applyFont="1" applyBorder="1" applyAlignment="1" applyProtection="1">
      <alignment horizontal="center" vertical="center" readingOrder="1"/>
      <protection hidden="1"/>
    </xf>
    <xf numFmtId="0" fontId="4" fillId="0" borderId="1" xfId="0" applyFont="1" applyBorder="1" applyAlignment="1" applyProtection="1">
      <alignment vertical="center" readingOrder="1"/>
      <protection hidden="1"/>
    </xf>
    <xf numFmtId="0" fontId="4" fillId="0" borderId="1" xfId="0" applyFont="1" applyBorder="1" applyAlignment="1" applyProtection="1">
      <alignment horizontal="center" vertical="center" wrapText="1" readingOrder="2"/>
      <protection hidden="1"/>
    </xf>
    <xf numFmtId="3" fontId="1" fillId="4" borderId="1" xfId="0" applyNumberFormat="1" applyFont="1" applyFill="1" applyBorder="1" applyAlignment="1" applyProtection="1">
      <alignment horizontal="center" vertical="center" readingOrder="2"/>
      <protection hidden="1"/>
    </xf>
    <xf numFmtId="17" fontId="4" fillId="0" borderId="1" xfId="0" applyNumberFormat="1" applyFont="1" applyBorder="1" applyAlignment="1" applyProtection="1">
      <alignment horizontal="center" vertical="center" readingOrder="1"/>
      <protection hidden="1"/>
    </xf>
    <xf numFmtId="0" fontId="2" fillId="0" borderId="0" xfId="0" applyFont="1" applyAlignment="1" applyProtection="1">
      <alignment vertical="center"/>
      <protection hidden="1"/>
    </xf>
    <xf numFmtId="3" fontId="6" fillId="3" borderId="1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1" xfId="0" applyFont="1" applyBorder="1" applyAlignment="1" applyProtection="1">
      <alignment horizontal="center" vertical="center" readingOrder="1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 readingOrder="2"/>
      <protection hidden="1"/>
    </xf>
    <xf numFmtId="0" fontId="8" fillId="0" borderId="0" xfId="0" applyFont="1" applyAlignment="1" applyProtection="1">
      <alignment horizontal="center" vertical="center" readingOrder="2"/>
      <protection hidden="1"/>
    </xf>
    <xf numFmtId="0" fontId="4" fillId="0" borderId="1" xfId="0" applyFont="1" applyBorder="1" applyAlignment="1" applyProtection="1">
      <alignment horizontal="center" vertical="center" readingOrder="2"/>
      <protection hidden="1"/>
    </xf>
    <xf numFmtId="0" fontId="5" fillId="5" borderId="1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/>
      <protection hidden="1"/>
    </xf>
    <xf numFmtId="49" fontId="9" fillId="0" borderId="1" xfId="0" applyNumberFormat="1" applyFont="1" applyBorder="1" applyAlignment="1" applyProtection="1">
      <alignment horizontal="center" vertical="center" readingOrder="2"/>
      <protection hidden="1"/>
    </xf>
    <xf numFmtId="0" fontId="9" fillId="0" borderId="1" xfId="0" applyFont="1" applyBorder="1" applyAlignment="1" applyProtection="1">
      <alignment horizontal="center" vertical="center" shrinkToFit="1"/>
      <protection hidden="1"/>
    </xf>
    <xf numFmtId="0" fontId="5" fillId="5" borderId="3" xfId="0" applyFont="1" applyFill="1" applyBorder="1" applyAlignment="1" applyProtection="1">
      <alignment horizontal="center" vertical="center" wrapText="1"/>
      <protection hidden="1"/>
    </xf>
    <xf numFmtId="0" fontId="5" fillId="5" borderId="4" xfId="0" applyFont="1" applyFill="1" applyBorder="1" applyAlignment="1" applyProtection="1">
      <alignment horizontal="center" vertical="center" wrapText="1"/>
      <protection hidden="1"/>
    </xf>
    <xf numFmtId="0" fontId="5" fillId="5" borderId="2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readingOrder="2"/>
      <protection hidden="1"/>
    </xf>
    <xf numFmtId="0" fontId="4" fillId="0" borderId="2" xfId="0" applyFont="1" applyBorder="1" applyAlignment="1" applyProtection="1">
      <alignment horizontal="center" vertical="center" readingOrder="2"/>
      <protection hidden="1"/>
    </xf>
    <xf numFmtId="0" fontId="3" fillId="3" borderId="1" xfId="0" applyFont="1" applyFill="1" applyBorder="1" applyAlignment="1" applyProtection="1">
      <alignment horizontal="center" vertical="center" readingOrder="2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247650</xdr:colOff>
      <xdr:row>2</xdr:row>
      <xdr:rowOff>38100</xdr:rowOff>
    </xdr:from>
    <xdr:to>
      <xdr:col>12</xdr:col>
      <xdr:colOff>447675</xdr:colOff>
      <xdr:row>5</xdr:row>
      <xdr:rowOff>211814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lum contrast="40000"/>
        </a:blip>
        <a:srcRect/>
        <a:stretch>
          <a:fillRect/>
        </a:stretch>
      </xdr:blipFill>
      <xdr:spPr bwMode="auto">
        <a:xfrm>
          <a:off x="10758535125" y="609600"/>
          <a:ext cx="923925" cy="821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4:Y93"/>
  <sheetViews>
    <sheetView showGridLines="0" showRowColHeaders="0" rightToLeft="1" tabSelected="1" showRuler="0" view="pageLayout" topLeftCell="D1" zoomScale="115" zoomScaleNormal="85" zoomScaleSheetLayoutView="85" zoomScalePageLayoutView="115" workbookViewId="0">
      <selection activeCell="N21" sqref="N21:U21"/>
    </sheetView>
  </sheetViews>
  <sheetFormatPr defaultColWidth="9.140625" defaultRowHeight="15" x14ac:dyDescent="0.25"/>
  <cols>
    <col min="1" max="1" width="7.5703125" style="5" hidden="1" customWidth="1"/>
    <col min="2" max="2" width="21.42578125" style="5" hidden="1" customWidth="1"/>
    <col min="3" max="3" width="2.7109375" style="5" hidden="1" customWidth="1"/>
    <col min="4" max="4" width="2.7109375" style="5" customWidth="1"/>
    <col min="5" max="5" width="5.5703125" style="5" customWidth="1"/>
    <col min="6" max="6" width="13.85546875" style="5" customWidth="1"/>
    <col min="7" max="7" width="10" style="5" customWidth="1"/>
    <col min="8" max="8" width="8.42578125" style="5" customWidth="1"/>
    <col min="9" max="9" width="10.7109375" style="5" customWidth="1"/>
    <col min="10" max="14" width="10" style="5" customWidth="1"/>
    <col min="15" max="15" width="9.140625" style="6" hidden="1" customWidth="1"/>
    <col min="16" max="16" width="10" style="5" customWidth="1"/>
    <col min="17" max="17" width="12" style="6" hidden="1" customWidth="1"/>
    <col min="18" max="18" width="10" style="5" customWidth="1"/>
    <col min="19" max="19" width="14.140625" style="6" hidden="1" customWidth="1"/>
    <col min="20" max="20" width="11.7109375" style="5" customWidth="1"/>
    <col min="21" max="21" width="16.85546875" customWidth="1"/>
    <col min="22" max="22" width="16.5703125" customWidth="1"/>
    <col min="23" max="23" width="9.140625" hidden="1" customWidth="1"/>
    <col min="24" max="24" width="14.5703125" hidden="1" customWidth="1"/>
    <col min="25" max="25" width="2.5703125" customWidth="1"/>
    <col min="26" max="26" width="10.85546875" customWidth="1"/>
  </cols>
  <sheetData>
    <row r="4" spans="1:24" ht="18" customHeight="1" x14ac:dyDescent="0.25">
      <c r="A4" s="1">
        <v>1</v>
      </c>
      <c r="B4" s="2" t="s">
        <v>0</v>
      </c>
      <c r="C4" s="1">
        <v>17000000</v>
      </c>
      <c r="D4" s="1"/>
      <c r="E4" s="1"/>
      <c r="F4" s="12"/>
      <c r="G4" s="12"/>
      <c r="H4" s="12"/>
      <c r="I4" s="12"/>
      <c r="J4" s="12"/>
      <c r="K4" s="12"/>
      <c r="L4" s="12"/>
      <c r="M4" s="12"/>
      <c r="N4" s="12"/>
      <c r="O4" s="4"/>
      <c r="P4" s="12"/>
      <c r="Q4" s="4"/>
      <c r="R4" s="12"/>
      <c r="S4" s="4"/>
    </row>
    <row r="5" spans="1:24" ht="18" customHeight="1" x14ac:dyDescent="0.25">
      <c r="A5" s="1">
        <v>2</v>
      </c>
      <c r="B5" s="2" t="s">
        <v>1</v>
      </c>
      <c r="C5" s="1">
        <v>17000000</v>
      </c>
      <c r="D5" s="1"/>
      <c r="E5" s="1"/>
      <c r="F5" s="12"/>
      <c r="G5" s="12"/>
      <c r="H5" s="12"/>
      <c r="I5" s="12"/>
      <c r="J5" s="12"/>
      <c r="K5" s="12"/>
      <c r="L5" s="12"/>
      <c r="M5" s="12"/>
      <c r="N5" s="12"/>
      <c r="O5" s="4"/>
      <c r="P5" s="12"/>
      <c r="Q5" s="4"/>
      <c r="R5" s="12"/>
      <c r="S5" s="4"/>
    </row>
    <row r="6" spans="1:24" ht="18" customHeight="1" x14ac:dyDescent="0.25">
      <c r="A6" s="1">
        <v>3</v>
      </c>
      <c r="B6" s="2" t="s">
        <v>2</v>
      </c>
      <c r="C6" s="1">
        <v>10000000</v>
      </c>
      <c r="D6" s="1"/>
      <c r="E6" s="1"/>
      <c r="F6" s="12"/>
      <c r="G6" s="12"/>
      <c r="H6" s="12"/>
      <c r="I6" s="12"/>
      <c r="J6" s="12"/>
      <c r="K6" s="12"/>
      <c r="L6" s="12"/>
      <c r="M6" s="12"/>
      <c r="N6" s="12"/>
      <c r="O6" s="4"/>
      <c r="P6" s="12"/>
      <c r="Q6" s="4"/>
      <c r="R6" s="12"/>
      <c r="S6" s="4"/>
    </row>
    <row r="7" spans="1:24" ht="18.75" customHeight="1" x14ac:dyDescent="0.25">
      <c r="A7" s="1">
        <v>4</v>
      </c>
      <c r="B7" s="3" t="s">
        <v>3</v>
      </c>
      <c r="C7" s="1">
        <v>2000000</v>
      </c>
      <c r="D7" s="1"/>
      <c r="E7" s="1"/>
      <c r="F7" s="12"/>
      <c r="G7" s="12"/>
      <c r="H7" s="12"/>
      <c r="I7" s="12"/>
      <c r="M7" s="12"/>
      <c r="N7" s="12"/>
      <c r="O7" s="4"/>
      <c r="P7" s="12"/>
      <c r="Q7" s="4"/>
      <c r="R7" s="12"/>
      <c r="S7" s="4"/>
    </row>
    <row r="8" spans="1:24" ht="21.75" customHeight="1" x14ac:dyDescent="0.25">
      <c r="A8" s="1">
        <v>5</v>
      </c>
      <c r="B8" s="11" t="s">
        <v>44</v>
      </c>
      <c r="C8" s="1">
        <v>2000000</v>
      </c>
      <c r="D8" s="1"/>
      <c r="E8" s="1"/>
      <c r="F8" s="12"/>
      <c r="G8" s="12"/>
      <c r="H8" s="12"/>
      <c r="I8" s="28" t="s">
        <v>15</v>
      </c>
      <c r="J8" s="28"/>
      <c r="K8" s="28"/>
      <c r="L8" s="28"/>
      <c r="M8" s="28"/>
      <c r="N8" s="28"/>
      <c r="O8" s="28"/>
      <c r="P8" s="28"/>
      <c r="Q8" s="28"/>
      <c r="R8" s="28"/>
      <c r="S8" s="4"/>
    </row>
    <row r="9" spans="1:24" ht="25.5" customHeight="1" x14ac:dyDescent="0.25">
      <c r="A9" s="1">
        <v>6</v>
      </c>
      <c r="B9" s="11"/>
      <c r="C9" s="1"/>
      <c r="D9" s="1"/>
      <c r="E9" s="1"/>
      <c r="F9" s="12"/>
      <c r="G9" s="12"/>
      <c r="H9" s="12"/>
      <c r="I9" s="27" t="s">
        <v>27</v>
      </c>
      <c r="J9" s="27"/>
      <c r="K9" s="27"/>
      <c r="L9" s="27"/>
      <c r="M9" s="27"/>
      <c r="N9" s="27"/>
      <c r="O9" s="27"/>
      <c r="P9" s="27"/>
      <c r="Q9" s="27"/>
      <c r="R9" s="27"/>
      <c r="S9" s="4"/>
    </row>
    <row r="10" spans="1:24" ht="18" customHeight="1" x14ac:dyDescent="0.25">
      <c r="A10" s="2"/>
      <c r="B10" s="2" t="s">
        <v>4</v>
      </c>
      <c r="C10" s="2">
        <v>1</v>
      </c>
      <c r="D10" s="2"/>
      <c r="E10" s="32" t="s">
        <v>17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4" ht="18" customHeight="1" x14ac:dyDescent="0.25">
      <c r="A11" s="2"/>
      <c r="B11" s="2" t="s">
        <v>5</v>
      </c>
      <c r="C11" s="2">
        <v>1</v>
      </c>
      <c r="D11" s="2"/>
      <c r="E11" s="31" t="s">
        <v>18</v>
      </c>
      <c r="F11" s="31"/>
      <c r="G11" s="34"/>
      <c r="H11" s="34"/>
      <c r="I11" s="34"/>
      <c r="J11" s="31" t="s">
        <v>19</v>
      </c>
      <c r="K11" s="31"/>
      <c r="L11" s="33"/>
      <c r="M11" s="33"/>
      <c r="N11" s="31" t="s">
        <v>20</v>
      </c>
      <c r="O11" s="31"/>
      <c r="P11" s="31"/>
      <c r="Q11" s="33"/>
      <c r="R11" s="33"/>
      <c r="S11" s="33"/>
      <c r="T11" s="33"/>
      <c r="U11" s="14" t="s">
        <v>59</v>
      </c>
      <c r="V11" s="23"/>
      <c r="W11" s="15" t="str">
        <f>IF(V11=$B$25,$C$25,IF(V11=$B$26,$C$26,IF(V11=$B$27,$C$27,IF(V11=$B$28,$C$28,""))))</f>
        <v/>
      </c>
    </row>
    <row r="12" spans="1:24" ht="18" customHeight="1" x14ac:dyDescent="0.25">
      <c r="A12" s="2"/>
      <c r="B12" s="2" t="s">
        <v>12</v>
      </c>
      <c r="C12" s="2">
        <v>1</v>
      </c>
      <c r="D12" s="2"/>
      <c r="E12" s="32" t="s">
        <v>51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1:24" ht="18" customHeight="1" x14ac:dyDescent="0.25">
      <c r="A13" s="2"/>
      <c r="B13" s="2" t="s">
        <v>13</v>
      </c>
      <c r="C13" s="2">
        <v>1</v>
      </c>
      <c r="D13" s="2"/>
      <c r="E13" s="14" t="s">
        <v>60</v>
      </c>
      <c r="F13" s="40" t="s">
        <v>46</v>
      </c>
      <c r="G13" s="40"/>
      <c r="H13" s="40"/>
      <c r="I13" s="40"/>
      <c r="J13" s="40" t="s">
        <v>50</v>
      </c>
      <c r="K13" s="40"/>
      <c r="L13" s="14" t="s">
        <v>52</v>
      </c>
      <c r="M13" s="40" t="s">
        <v>49</v>
      </c>
      <c r="N13" s="40"/>
      <c r="O13" s="17"/>
      <c r="P13" s="14" t="s">
        <v>47</v>
      </c>
      <c r="Q13" s="17"/>
      <c r="R13" s="9" t="s">
        <v>48</v>
      </c>
      <c r="S13" s="17"/>
      <c r="T13" s="14" t="s">
        <v>53</v>
      </c>
      <c r="U13" s="14" t="s">
        <v>56</v>
      </c>
      <c r="V13" s="14" t="s">
        <v>61</v>
      </c>
    </row>
    <row r="14" spans="1:24" ht="72" customHeight="1" x14ac:dyDescent="0.25">
      <c r="A14" s="2"/>
      <c r="B14" s="2" t="s">
        <v>8</v>
      </c>
      <c r="C14" s="2">
        <v>0.7</v>
      </c>
      <c r="D14" s="2"/>
      <c r="E14" s="24">
        <v>1</v>
      </c>
      <c r="F14" s="30"/>
      <c r="G14" s="30"/>
      <c r="H14" s="30"/>
      <c r="I14" s="30"/>
      <c r="J14" s="30"/>
      <c r="K14" s="30"/>
      <c r="L14" s="20"/>
      <c r="M14" s="29"/>
      <c r="N14" s="29"/>
      <c r="O14" s="8" t="str">
        <f>IF(M14=$B$10,$C$10,IF(M14=$B$11,$C$11,IF(M14=$B$12,$C$12,IF(M14=$B$13,$C$13,IF(M14=$B$18,$C$18,IF(M14=$B$19,$C$19,IF(M14=$B$20,$C$20,IF(M14=$B$14,$C$14,IF(M14=$B$15,$C$15,IF(M14=$B$16,$C$16,IF(M14=$B$17,$C$17,"")))))))))))</f>
        <v/>
      </c>
      <c r="P14" s="18"/>
      <c r="Q14" s="8">
        <f>IF(P14=$B$4,$C$4,IF(P14=$B$5,$C$5,IF(P14=$B$6,$C$6,IF(AND(OR(P14=$B$7,P14=$B$8),$W$11=3),$C$8,0))))</f>
        <v>0</v>
      </c>
      <c r="R14" s="13"/>
      <c r="S14" s="19">
        <f>IF(P14=$B$4,IF(AND(R14&gt;1,R14&lt;=5),((R14-1)*10*$C$43),IF(R14&gt;5,(((R14-5)*10)*$C$44)+20000000,0)),0)</f>
        <v>0</v>
      </c>
      <c r="T14" s="16"/>
      <c r="U14" s="16"/>
      <c r="V14" s="22" t="str">
        <f>IF(OR(O14="",O14=0),"",IF(W14=1,(O14*(Q14+S14+X14)),IF(W14=2,(0.5*O14*(Q14+S14+X14)),IF(W14="","",""))))</f>
        <v/>
      </c>
      <c r="W14" s="7" t="str">
        <f>IF(T14=$B$45,$C$45,IF(T14=$B$46,$C$46,""))</f>
        <v/>
      </c>
      <c r="X14" s="7">
        <f>IF(OR(P14=$B$7,P14=$B$8,U14=$B$48),0,IF(U14=$B$47,$C$42,0))</f>
        <v>0</v>
      </c>
    </row>
    <row r="15" spans="1:24" ht="72" customHeight="1" x14ac:dyDescent="0.25">
      <c r="A15" s="2"/>
      <c r="B15" s="2" t="s">
        <v>9</v>
      </c>
      <c r="C15" s="2">
        <v>0.7</v>
      </c>
      <c r="D15" s="2"/>
      <c r="E15" s="24">
        <v>2</v>
      </c>
      <c r="F15" s="30"/>
      <c r="G15" s="30"/>
      <c r="H15" s="30"/>
      <c r="I15" s="30"/>
      <c r="J15" s="30"/>
      <c r="K15" s="30"/>
      <c r="L15" s="20"/>
      <c r="M15" s="29"/>
      <c r="N15" s="29"/>
      <c r="O15" s="8" t="str">
        <f>IF(M15=$B$10,$C$10,IF(M15=$B$11,$C$11,IF(M15=$B$12,$C$12,IF(M15=$B$13,$C$13,IF(M15=$B$18,$C$18,IF(M15=$B$19,$C$19,IF(M15=$B$20,$C$20,IF(M15=$B$14,$C$14,IF(M15=$B$15,$C$15,IF(M15=$B$16,$C$16,IF(M15=$B$17,$C$17,"")))))))))))</f>
        <v/>
      </c>
      <c r="P15" s="18"/>
      <c r="Q15" s="8">
        <f>IF(P15=$B$4,$C$4,IF(P15=$B$5,$C$5,IF(P15=$B$6,$C$6,IF(AND(OR(P15=$B$7,P15=$B$8),$W$11=3),$C$8,0))))</f>
        <v>0</v>
      </c>
      <c r="R15" s="13"/>
      <c r="S15" s="19">
        <f>IF(P15=$B$4,IF(AND(R15&gt;1,R15&lt;=5),((R15-1)*10*$C$43),IF(R15&gt;5,(((R15-5)*10)*$C$44)+20000000,0)),0)</f>
        <v>0</v>
      </c>
      <c r="T15" s="16"/>
      <c r="U15" s="16"/>
      <c r="V15" s="22" t="str">
        <f t="shared" ref="V15:V18" si="0">IF(OR(O15="",O15=0),"",IF(W15=1,(O15*(Q15+S15+X15)),IF(W15=2,(0.5*O15*(Q15+S15+X15)),IF(W15="","",""))))</f>
        <v/>
      </c>
      <c r="W15" s="7" t="str">
        <f>IF(T15=$B$45,$C$45,IF(T15=$B$46,$C$46,""))</f>
        <v/>
      </c>
      <c r="X15" s="7">
        <f>IF(OR(P15=$B$7,P15=$B$8,U15=$B$48),0,IF(U15=$B$47,$C$42,0))</f>
        <v>0</v>
      </c>
    </row>
    <row r="16" spans="1:24" ht="72" customHeight="1" x14ac:dyDescent="0.25">
      <c r="A16" s="2"/>
      <c r="B16" s="2" t="s">
        <v>10</v>
      </c>
      <c r="C16" s="2">
        <v>0.7</v>
      </c>
      <c r="D16" s="2"/>
      <c r="E16" s="24">
        <v>3</v>
      </c>
      <c r="F16" s="30"/>
      <c r="G16" s="30"/>
      <c r="H16" s="30"/>
      <c r="I16" s="30"/>
      <c r="J16" s="30"/>
      <c r="K16" s="30"/>
      <c r="L16" s="20"/>
      <c r="M16" s="29"/>
      <c r="N16" s="29"/>
      <c r="O16" s="8" t="str">
        <f>IF(M16=$B$10,$C$10,IF(M16=$B$11,$C$11,IF(M16=$B$12,$C$12,IF(M16=$B$13,$C$13,IF(M16=$B$18,$C$18,IF(M16=$B$19,$C$19,IF(M16=$B$20,$C$20,IF(M16=$B$14,$C$14,IF(M16=$B$15,$C$15,IF(M16=$B$16,$C$16,IF(M16=$B$17,$C$17,"")))))))))))</f>
        <v/>
      </c>
      <c r="P16" s="18"/>
      <c r="Q16" s="8">
        <f>IF(P16=$B$4,$C$4,IF(P16=$B$5,$C$5,IF(P16=$B$6,$C$6,IF(AND(OR(P16=$B$7,P16=$B$8),$W$11=3),$C$8,0))))</f>
        <v>0</v>
      </c>
      <c r="R16" s="13"/>
      <c r="S16" s="19">
        <f>IF(P16=$B$4,IF(AND(R16&gt;1,R16&lt;=5),((R16-1)*10*$C$43),IF(R16&gt;5,(((R16-5)*10)*$C$44)+20000000,0)),0)</f>
        <v>0</v>
      </c>
      <c r="T16" s="16"/>
      <c r="U16" s="16"/>
      <c r="V16" s="22" t="str">
        <f t="shared" si="0"/>
        <v/>
      </c>
      <c r="W16" s="7" t="str">
        <f>IF(T16=$B$45,$C$45,IF(T16=$B$46,$C$46,""))</f>
        <v/>
      </c>
      <c r="X16" s="7">
        <f>IF(OR(P16=$B$7,P16=$B$8,U16=$B$48),0,IF(U16=$B$47,$C$42,0))</f>
        <v>0</v>
      </c>
    </row>
    <row r="17" spans="1:25" ht="72" customHeight="1" x14ac:dyDescent="0.25">
      <c r="A17" s="2"/>
      <c r="B17" s="2" t="s">
        <v>21</v>
      </c>
      <c r="C17" s="2">
        <v>0.7</v>
      </c>
      <c r="D17" s="2"/>
      <c r="E17" s="24">
        <v>4</v>
      </c>
      <c r="F17" s="30"/>
      <c r="G17" s="30"/>
      <c r="H17" s="30"/>
      <c r="I17" s="30"/>
      <c r="J17" s="30"/>
      <c r="K17" s="30"/>
      <c r="L17" s="20"/>
      <c r="M17" s="29"/>
      <c r="N17" s="29"/>
      <c r="O17" s="8" t="str">
        <f>IF(M17=$B$10,$C$10,IF(M17=$B$11,$C$11,IF(M17=$B$12,$C$12,IF(M17=$B$13,$C$13,IF(M17=$B$18,$C$18,IF(M17=$B$19,$C$19,IF(M17=$B$20,$C$20,IF(M17=$B$14,$C$14,IF(M17=$B$15,$C$15,IF(M17=$B$16,$C$16,IF(M17=$B$17,$C$17,"")))))))))))</f>
        <v/>
      </c>
      <c r="P17" s="18"/>
      <c r="Q17" s="8">
        <f>IF(P17=$B$4,$C$4,IF(P17=$B$5,$C$5,IF(P17=$B$6,$C$6,IF(AND(OR(P17=$B$7,P17=$B$8),$W$11=3),$C$8,0))))</f>
        <v>0</v>
      </c>
      <c r="R17" s="13"/>
      <c r="S17" s="19">
        <f>IF(P17=$B$4,IF(AND(R17&gt;1,R17&lt;=5),((R17-1)*10*$C$43),IF(R17&gt;5,(((R17-5)*10)*$C$44)+20000000,0)),0)</f>
        <v>0</v>
      </c>
      <c r="T17" s="16"/>
      <c r="U17" s="16"/>
      <c r="V17" s="22" t="str">
        <f t="shared" si="0"/>
        <v/>
      </c>
      <c r="W17" s="7" t="str">
        <f>IF(T17=$B$45,$C$45,IF(T17=$B$46,$C$46,""))</f>
        <v/>
      </c>
      <c r="X17" s="7">
        <f>IF(OR(P17=$B$7,P17=$B$8,U17=$B$48),0,IF(U17=$B$47,$C$42,0))</f>
        <v>0</v>
      </c>
    </row>
    <row r="18" spans="1:25" ht="72" customHeight="1" x14ac:dyDescent="0.25">
      <c r="A18" s="2"/>
      <c r="B18" s="2" t="s">
        <v>11</v>
      </c>
      <c r="C18" s="2">
        <v>0.5</v>
      </c>
      <c r="D18" s="2"/>
      <c r="E18" s="24">
        <v>5</v>
      </c>
      <c r="F18" s="35"/>
      <c r="G18" s="36"/>
      <c r="H18" s="36"/>
      <c r="I18" s="37"/>
      <c r="J18" s="35"/>
      <c r="K18" s="37"/>
      <c r="L18" s="20"/>
      <c r="M18" s="38"/>
      <c r="N18" s="39"/>
      <c r="O18" s="8" t="str">
        <f>IF(M18=$B$10,$C$10,IF(M18=$B$11,$C$11,IF(M18=$B$12,$C$12,IF(M18=$B$13,$C$13,IF(M18=$B$18,$C$18,IF(M18=$B$19,$C$19,IF(M18=$B$20,$C$20,IF(M18=$B$14,$C$14,IF(M18=$B$15,$C$15,IF(M18=$B$16,$C$16,IF(M18=$B$17,$C$17,"")))))))))))</f>
        <v/>
      </c>
      <c r="P18" s="18"/>
      <c r="Q18" s="8">
        <f>IF(P18=$B$4,$C$4,IF(P18=$B$5,$C$5,IF(P18=$B$6,$C$6,IF(AND(OR(P18=$B$7,P18=$B$8),$W$11=3),$C$8,0))))</f>
        <v>0</v>
      </c>
      <c r="R18" s="13"/>
      <c r="S18" s="19">
        <f>IF(P18=$B$4,IF(AND(R18&gt;1,R18&lt;=5),((R18-1)*10*$C$43),IF(R18&gt;5,(((R18-5)*10)*$C$44)+20000000,0)),0)</f>
        <v>0</v>
      </c>
      <c r="T18" s="16"/>
      <c r="U18" s="16"/>
      <c r="V18" s="22" t="str">
        <f t="shared" si="0"/>
        <v/>
      </c>
      <c r="W18" s="7" t="str">
        <f>IF(T18=$B$45,$C$45,IF(T18=$B$46,$C$46,""))</f>
        <v/>
      </c>
      <c r="X18" s="7">
        <f>IF(OR(P18=$B$7,P18=$B$8,U18=$B$48),0,IF(U18=$B$47,$C$42,0))</f>
        <v>0</v>
      </c>
    </row>
    <row r="19" spans="1:25" ht="18" customHeight="1" x14ac:dyDescent="0.25">
      <c r="A19" s="2"/>
      <c r="B19" s="2" t="s">
        <v>7</v>
      </c>
      <c r="C19" s="2">
        <v>0.3</v>
      </c>
      <c r="D19" s="2"/>
      <c r="E19" s="2"/>
      <c r="U19" s="25" t="s">
        <v>63</v>
      </c>
      <c r="V19" s="22" t="str">
        <f>IF(AND(V14="",V15="",V16="",V17="",V18=""),"",SUM(V14:V18))</f>
        <v/>
      </c>
    </row>
    <row r="20" spans="1:25" ht="18" customHeight="1" x14ac:dyDescent="0.25">
      <c r="A20" s="2"/>
      <c r="B20" s="2" t="s">
        <v>6</v>
      </c>
      <c r="C20" s="2">
        <v>0.3</v>
      </c>
      <c r="D20" s="2"/>
      <c r="E20" s="2"/>
    </row>
    <row r="21" spans="1:25" ht="18" customHeight="1" x14ac:dyDescent="0.25">
      <c r="A21" s="3"/>
      <c r="B21" s="10" t="s">
        <v>43</v>
      </c>
      <c r="C21" s="3">
        <v>1</v>
      </c>
      <c r="D21" s="12"/>
      <c r="E21" s="12"/>
      <c r="F21" s="26" t="s">
        <v>45</v>
      </c>
      <c r="G21" s="26"/>
      <c r="N21" s="26" t="s">
        <v>64</v>
      </c>
      <c r="O21" s="26"/>
      <c r="P21" s="26"/>
      <c r="Q21" s="26"/>
      <c r="R21" s="26"/>
      <c r="S21" s="26"/>
      <c r="T21" s="26"/>
      <c r="U21" s="26"/>
      <c r="V21" s="21"/>
      <c r="W21" s="21"/>
      <c r="X21" s="21"/>
      <c r="Y21" s="21"/>
    </row>
    <row r="22" spans="1:25" ht="18" customHeight="1" x14ac:dyDescent="0.25">
      <c r="A22" s="3"/>
      <c r="B22" s="3" t="s">
        <v>22</v>
      </c>
      <c r="C22" s="3">
        <v>2</v>
      </c>
      <c r="D22" s="12"/>
      <c r="E22" s="12"/>
      <c r="F22" s="26" t="s">
        <v>62</v>
      </c>
      <c r="G22" s="26"/>
      <c r="N22" s="26" t="s">
        <v>65</v>
      </c>
      <c r="O22" s="26"/>
      <c r="P22" s="26"/>
      <c r="Q22" s="26"/>
      <c r="R22" s="26"/>
      <c r="S22" s="26"/>
      <c r="T22" s="26"/>
      <c r="U22" s="26"/>
      <c r="V22" s="21"/>
      <c r="W22" s="21"/>
      <c r="X22" s="21"/>
      <c r="Y22" s="21"/>
    </row>
    <row r="23" spans="1:25" ht="18" customHeight="1" x14ac:dyDescent="0.25">
      <c r="A23" s="3"/>
      <c r="B23" s="3" t="s">
        <v>23</v>
      </c>
      <c r="C23" s="3">
        <v>3</v>
      </c>
      <c r="D23" s="12"/>
      <c r="E23" s="12"/>
    </row>
    <row r="24" spans="1:25" ht="18" customHeight="1" x14ac:dyDescent="0.25">
      <c r="A24" s="3"/>
      <c r="B24" s="3" t="s">
        <v>14</v>
      </c>
      <c r="C24" s="3">
        <v>4</v>
      </c>
      <c r="D24" s="12"/>
      <c r="E24" s="12"/>
    </row>
    <row r="25" spans="1:25" ht="18" customHeight="1" x14ac:dyDescent="0.25">
      <c r="A25" s="3"/>
      <c r="B25" s="3" t="s">
        <v>24</v>
      </c>
      <c r="C25" s="3">
        <v>1</v>
      </c>
      <c r="D25" s="12"/>
      <c r="E25" s="12"/>
    </row>
    <row r="26" spans="1:25" ht="18" customHeight="1" x14ac:dyDescent="0.25">
      <c r="A26" s="3"/>
      <c r="B26" s="3" t="s">
        <v>25</v>
      </c>
      <c r="C26" s="3">
        <v>2</v>
      </c>
      <c r="D26" s="12"/>
      <c r="E26" s="12"/>
    </row>
    <row r="27" spans="1:25" ht="18" customHeight="1" x14ac:dyDescent="0.25">
      <c r="A27" s="3"/>
      <c r="B27" s="3" t="s">
        <v>26</v>
      </c>
      <c r="C27" s="3">
        <v>3</v>
      </c>
      <c r="D27" s="12"/>
      <c r="E27" s="12"/>
    </row>
    <row r="28" spans="1:25" ht="18" customHeight="1" x14ac:dyDescent="0.25">
      <c r="A28" s="3"/>
      <c r="B28" s="3" t="s">
        <v>14</v>
      </c>
      <c r="C28" s="3">
        <v>4</v>
      </c>
      <c r="D28" s="12"/>
      <c r="E28" s="12"/>
    </row>
    <row r="29" spans="1:25" ht="18" customHeight="1" x14ac:dyDescent="0.25">
      <c r="A29" s="3"/>
      <c r="B29" s="3" t="s">
        <v>16</v>
      </c>
      <c r="C29" s="3">
        <v>1</v>
      </c>
      <c r="D29" s="12"/>
      <c r="E29" s="12"/>
    </row>
    <row r="30" spans="1:25" ht="18" customHeight="1" x14ac:dyDescent="0.25">
      <c r="A30" s="3"/>
      <c r="B30" s="3" t="s">
        <v>28</v>
      </c>
      <c r="C30" s="3">
        <v>2</v>
      </c>
      <c r="D30" s="12"/>
      <c r="E30" s="12"/>
    </row>
    <row r="31" spans="1:25" ht="18" customHeight="1" x14ac:dyDescent="0.25">
      <c r="A31" s="3"/>
      <c r="B31" s="3" t="s">
        <v>29</v>
      </c>
      <c r="C31" s="3">
        <v>3</v>
      </c>
      <c r="D31" s="12"/>
      <c r="E31" s="12"/>
    </row>
    <row r="32" spans="1:25" ht="18" customHeight="1" x14ac:dyDescent="0.25">
      <c r="A32" s="3"/>
      <c r="B32" s="3" t="s">
        <v>30</v>
      </c>
      <c r="C32" s="3">
        <v>4</v>
      </c>
      <c r="D32" s="12"/>
      <c r="E32" s="12"/>
    </row>
    <row r="33" spans="1:20" ht="18" customHeight="1" x14ac:dyDescent="0.25">
      <c r="A33" s="3"/>
      <c r="B33" s="2" t="s">
        <v>31</v>
      </c>
      <c r="C33" s="3">
        <v>1</v>
      </c>
      <c r="D33" s="12"/>
      <c r="E33" s="12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ht="18" customHeight="1" x14ac:dyDescent="0.25">
      <c r="A34" s="3"/>
      <c r="B34" s="2" t="s">
        <v>32</v>
      </c>
      <c r="C34" s="3">
        <v>2</v>
      </c>
      <c r="D34" s="12"/>
      <c r="E34" s="12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ht="18" customHeight="1" x14ac:dyDescent="0.25">
      <c r="A35" s="3"/>
      <c r="B35" s="2" t="s">
        <v>33</v>
      </c>
      <c r="C35" s="3">
        <v>3</v>
      </c>
      <c r="D35" s="12"/>
      <c r="E35" s="12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ht="18" customHeight="1" x14ac:dyDescent="0.25">
      <c r="A36" s="3"/>
      <c r="B36" s="2" t="s">
        <v>34</v>
      </c>
      <c r="C36" s="3">
        <v>4</v>
      </c>
      <c r="D36" s="12"/>
      <c r="E36" s="12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ht="18" customHeight="1" x14ac:dyDescent="0.25">
      <c r="A37" s="3"/>
      <c r="B37" s="3" t="s">
        <v>35</v>
      </c>
      <c r="C37" s="1">
        <v>17000000</v>
      </c>
      <c r="D37" s="1"/>
      <c r="E37" s="1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ht="18" customHeight="1" x14ac:dyDescent="0.25">
      <c r="A38" s="3"/>
      <c r="B38" s="3" t="s">
        <v>36</v>
      </c>
      <c r="C38" s="1">
        <v>10000000</v>
      </c>
      <c r="D38" s="1"/>
      <c r="E38" s="1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ht="18" customHeight="1" x14ac:dyDescent="0.25">
      <c r="A39" s="3"/>
      <c r="B39" s="3" t="s">
        <v>37</v>
      </c>
      <c r="C39" s="1">
        <v>7000000</v>
      </c>
      <c r="D39" s="1"/>
      <c r="E39" s="1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ht="18" customHeight="1" x14ac:dyDescent="0.25">
      <c r="A40" s="3"/>
      <c r="B40" s="3" t="s">
        <v>38</v>
      </c>
      <c r="C40" s="1">
        <v>4000000</v>
      </c>
      <c r="D40" s="1"/>
      <c r="E40" s="1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ht="18" customHeight="1" x14ac:dyDescent="0.25">
      <c r="A41" s="3"/>
      <c r="B41" s="3" t="s">
        <v>39</v>
      </c>
      <c r="C41" s="1">
        <v>3000000</v>
      </c>
      <c r="D41" s="1"/>
      <c r="E41" s="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ht="18" customHeight="1" x14ac:dyDescent="0.25">
      <c r="A42" s="3"/>
      <c r="B42" s="3" t="s">
        <v>40</v>
      </c>
      <c r="C42" s="1">
        <v>2000000</v>
      </c>
      <c r="D42" s="1"/>
      <c r="E42" s="1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ht="18" customHeight="1" x14ac:dyDescent="0.25">
      <c r="A43" s="3"/>
      <c r="B43" s="3" t="s">
        <v>41</v>
      </c>
      <c r="C43" s="1">
        <v>500000</v>
      </c>
      <c r="D43" s="1"/>
      <c r="E43" s="1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ht="18" customHeight="1" x14ac:dyDescent="0.25">
      <c r="A44" s="3"/>
      <c r="B44" s="3" t="s">
        <v>42</v>
      </c>
      <c r="C44" s="1">
        <v>1000000</v>
      </c>
      <c r="D44" s="1"/>
      <c r="E44" s="1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ht="18" customHeight="1" x14ac:dyDescent="0.25">
      <c r="A45" s="3"/>
      <c r="B45" s="3" t="s">
        <v>54</v>
      </c>
      <c r="C45" s="12">
        <v>1</v>
      </c>
      <c r="D45" s="12"/>
      <c r="E45" s="12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ht="18" customHeight="1" x14ac:dyDescent="0.25">
      <c r="A46" s="3"/>
      <c r="B46" s="3" t="s">
        <v>55</v>
      </c>
      <c r="C46" s="12">
        <v>2</v>
      </c>
      <c r="D46" s="12"/>
      <c r="E46" s="12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ht="18" customHeight="1" x14ac:dyDescent="0.25">
      <c r="A47" s="3"/>
      <c r="B47" s="3" t="s">
        <v>57</v>
      </c>
      <c r="C47" s="12">
        <v>1</v>
      </c>
      <c r="D47" s="12"/>
      <c r="E47" s="12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ht="18" customHeight="1" x14ac:dyDescent="0.25">
      <c r="A48" s="3"/>
      <c r="B48" s="3" t="s">
        <v>58</v>
      </c>
      <c r="C48" s="12">
        <v>2</v>
      </c>
      <c r="D48" s="12"/>
      <c r="E48" s="12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ht="18" customHeight="1" x14ac:dyDescent="0.25">
      <c r="A49" s="3"/>
      <c r="B49" s="3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ht="18" customHeight="1" x14ac:dyDescent="0.25">
      <c r="A50" s="3"/>
      <c r="B50" s="3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ht="18" customHeight="1" x14ac:dyDescent="0.25">
      <c r="A51" s="3"/>
      <c r="B51" s="3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ht="18" customHeight="1" x14ac:dyDescent="0.25">
      <c r="A52" s="3"/>
      <c r="B52" s="3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ht="18" customHeight="1" x14ac:dyDescent="0.25">
      <c r="A53" s="3"/>
      <c r="B53" s="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ht="18" customHeight="1" x14ac:dyDescent="0.25">
      <c r="A54" s="3"/>
      <c r="B54" s="3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ht="18" customHeight="1" x14ac:dyDescent="0.25">
      <c r="A55" s="3"/>
      <c r="B55" s="3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ht="18" customHeight="1" x14ac:dyDescent="0.25">
      <c r="A56" s="3"/>
      <c r="B56" s="3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ht="18" customHeight="1" x14ac:dyDescent="0.25">
      <c r="A57" s="3"/>
      <c r="B57" s="3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ht="18" customHeight="1" x14ac:dyDescent="0.25">
      <c r="A58" s="3"/>
      <c r="B58" s="3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ht="18" customHeight="1" x14ac:dyDescent="0.25">
      <c r="A59" s="3"/>
      <c r="B59" s="3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ht="18" customHeight="1" x14ac:dyDescent="0.25">
      <c r="A60" s="3"/>
      <c r="B60" s="3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ht="18" customHeight="1" x14ac:dyDescent="0.25">
      <c r="A61" s="3"/>
      <c r="B61" s="3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 ht="18" customHeight="1" x14ac:dyDescent="0.25">
      <c r="A62" s="3"/>
      <c r="B62" s="3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ht="18" customHeight="1" x14ac:dyDescent="0.25">
      <c r="A63" s="3"/>
      <c r="B63" s="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ht="18" customHeight="1" x14ac:dyDescent="0.25">
      <c r="A64" s="3"/>
      <c r="B64" s="3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1:20" ht="18" customHeight="1" x14ac:dyDescent="0.25">
      <c r="A65" s="3"/>
      <c r="B65" s="3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1:20" ht="18" customHeight="1" x14ac:dyDescent="0.25">
      <c r="A66" s="3"/>
      <c r="B66" s="3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1:20" ht="18" customHeight="1" x14ac:dyDescent="0.25">
      <c r="A67" s="3"/>
      <c r="B67" s="3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1:20" ht="18" customHeight="1" x14ac:dyDescent="0.25">
      <c r="A68" s="3"/>
      <c r="B68" s="3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1:20" ht="18" customHeight="1" x14ac:dyDescent="0.25">
      <c r="A69" s="3"/>
      <c r="B69" s="3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1:20" ht="18" customHeight="1" x14ac:dyDescent="0.25">
      <c r="A70" s="3"/>
      <c r="B70" s="3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1:20" ht="18" customHeight="1" x14ac:dyDescent="0.25">
      <c r="A71" s="3"/>
      <c r="B71" s="3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1:20" ht="18" customHeight="1" x14ac:dyDescent="0.25">
      <c r="A72" s="3"/>
      <c r="B72" s="3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1:20" ht="18" customHeight="1" x14ac:dyDescent="0.25">
      <c r="A73" s="3"/>
      <c r="B73" s="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1:20" ht="18" customHeight="1" x14ac:dyDescent="0.25">
      <c r="A74" s="3"/>
      <c r="B74" s="3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1:20" ht="18" customHeight="1" x14ac:dyDescent="0.25">
      <c r="A75" s="3"/>
      <c r="B75" s="3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1:20" ht="18" customHeight="1" x14ac:dyDescent="0.25">
      <c r="A76" s="3"/>
      <c r="B76" s="3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1:20" ht="18" x14ac:dyDescent="0.25">
      <c r="A77" s="3"/>
      <c r="B77" s="3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1:20" ht="18" x14ac:dyDescent="0.25">
      <c r="A78" s="3"/>
      <c r="B78" s="3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1:20" ht="18" x14ac:dyDescent="0.25">
      <c r="A79" s="3"/>
      <c r="B79" s="3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1:20" ht="18" x14ac:dyDescent="0.25">
      <c r="A80" s="3"/>
      <c r="B80" s="3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1:20" ht="18" x14ac:dyDescent="0.25">
      <c r="A81" s="3"/>
      <c r="B81" s="3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1:20" ht="18" x14ac:dyDescent="0.25">
      <c r="A82" s="3"/>
      <c r="B82" s="3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1:20" ht="18" x14ac:dyDescent="0.25">
      <c r="A83" s="3"/>
      <c r="B83" s="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1:20" ht="18" x14ac:dyDescent="0.25">
      <c r="A84" s="3"/>
      <c r="B84" s="3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1:20" ht="18" x14ac:dyDescent="0.25">
      <c r="A85" s="3"/>
      <c r="B85" s="3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1:20" ht="18" x14ac:dyDescent="0.25">
      <c r="A86" s="3"/>
      <c r="B86" s="3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1:20" ht="18" x14ac:dyDescent="0.25">
      <c r="A87" s="3"/>
      <c r="B87" s="3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1:20" ht="18" x14ac:dyDescent="0.25">
      <c r="A88" s="3"/>
      <c r="B88" s="3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1:20" ht="18" x14ac:dyDescent="0.25">
      <c r="A89" s="3"/>
      <c r="B89" s="3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1:20" ht="18" x14ac:dyDescent="0.25">
      <c r="A90" s="3"/>
      <c r="B90" s="3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1:20" ht="18" x14ac:dyDescent="0.25">
      <c r="A91" s="3"/>
      <c r="B91" s="3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1:20" ht="18" x14ac:dyDescent="0.25">
      <c r="A92" s="3"/>
      <c r="B92" s="3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1:20" ht="18" x14ac:dyDescent="0.25">
      <c r="A93" s="3"/>
      <c r="B93" s="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</sheetData>
  <sheetProtection algorithmName="SHA-512" hashValue="qNLjijC8nlN55GwQWRN4fE7pzyCl2mv1wVCprUI0q8Voex3m9Y9m/I+PzowfDdzm9oa4z/2jb0/iZW8tl+ScKQ==" saltValue="GNxooRsQQMEf/T8142w8Ig==" spinCount="100000" sheet="1" objects="1" scenarios="1" formatColumns="0" formatRows="0"/>
  <protectedRanges>
    <protectedRange sqref="G11 L11 Q11 V11 F14:U18" name="Range1"/>
  </protectedRanges>
  <mergeCells count="32">
    <mergeCell ref="N22:U22"/>
    <mergeCell ref="N21:U21"/>
    <mergeCell ref="N11:P11"/>
    <mergeCell ref="J11:K11"/>
    <mergeCell ref="G11:I11"/>
    <mergeCell ref="L11:M11"/>
    <mergeCell ref="F18:I18"/>
    <mergeCell ref="J18:K18"/>
    <mergeCell ref="M18:N18"/>
    <mergeCell ref="F15:I15"/>
    <mergeCell ref="J15:K15"/>
    <mergeCell ref="M15:N15"/>
    <mergeCell ref="F13:I13"/>
    <mergeCell ref="F14:I14"/>
    <mergeCell ref="M13:N13"/>
    <mergeCell ref="J13:K13"/>
    <mergeCell ref="M14:N14"/>
    <mergeCell ref="J14:K14"/>
    <mergeCell ref="I9:R9"/>
    <mergeCell ref="I8:R8"/>
    <mergeCell ref="F22:G22"/>
    <mergeCell ref="F21:G21"/>
    <mergeCell ref="M16:N16"/>
    <mergeCell ref="F17:I17"/>
    <mergeCell ref="J17:K17"/>
    <mergeCell ref="M17:N17"/>
    <mergeCell ref="F16:I16"/>
    <mergeCell ref="J16:K16"/>
    <mergeCell ref="E11:F11"/>
    <mergeCell ref="E10:V10"/>
    <mergeCell ref="Q11:T11"/>
    <mergeCell ref="E12:V12"/>
  </mergeCells>
  <dataValidations count="5">
    <dataValidation type="list" allowBlank="1" showInputMessage="1" showErrorMessage="1" sqref="V11">
      <formula1>$B$25:$B$27</formula1>
    </dataValidation>
    <dataValidation type="list" allowBlank="1" showInputMessage="1" showErrorMessage="1" sqref="P14:P18">
      <formula1>$B$4:$B$8</formula1>
    </dataValidation>
    <dataValidation type="list" allowBlank="1" showInputMessage="1" showErrorMessage="1" sqref="T14:T18">
      <formula1>$B$45:$B$46</formula1>
    </dataValidation>
    <dataValidation type="list" allowBlank="1" showInputMessage="1" showErrorMessage="1" sqref="U14:U18">
      <formula1>$B$47:$B$48</formula1>
    </dataValidation>
    <dataValidation type="list" allowBlank="1" showInputMessage="1" showErrorMessage="1" sqref="M14:N18">
      <formula1>$B$10:$B$20</formula1>
    </dataValidation>
  </dataValidations>
  <pageMargins left="0.32458333333333333" right="0.333125" top="0.3828125" bottom="0.43614583333333334" header="0.3" footer="0.3"/>
  <pageSetup paperSize="9" scale="82" firstPageNumber="0" orientation="landscape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فرم درخواست پاداش مقاله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2020-02-16T11:22:57Z</dcterms:modified>
</cp:coreProperties>
</file>